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A5D901C1-3DCE-46FC-8DB2-A9AFC567E68F}" xr6:coauthVersionLast="47" xr6:coauthVersionMax="47" xr10:uidLastSave="{00000000-0000-0000-0000-000000000000}"/>
  <bookViews>
    <workbookView xWindow="28680" yWindow="-120" windowWidth="29040" windowHeight="15720" xr2:uid="{C7191A7C-F503-4BD0-B8EA-C94860705AA9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R3" i="2" s="1"/>
  <c r="Q3" i="2"/>
  <c r="S3" i="2"/>
  <c r="I13" i="2"/>
  <c r="K13" i="2"/>
  <c r="Q13" i="2" s="1"/>
  <c r="I5" i="2"/>
  <c r="K5" i="2"/>
  <c r="Q5" i="2" s="1"/>
  <c r="R5" i="2"/>
  <c r="S5" i="2"/>
  <c r="I6" i="2"/>
  <c r="K6" i="2"/>
  <c r="S6" i="2" s="1"/>
  <c r="Q6" i="2"/>
  <c r="R6" i="2"/>
  <c r="I7" i="2"/>
  <c r="K7" i="2"/>
  <c r="S7" i="2" s="1"/>
  <c r="Q7" i="2"/>
  <c r="R7" i="2"/>
  <c r="D8" i="2"/>
  <c r="G8" i="2"/>
  <c r="H8" i="2"/>
  <c r="I9" i="2" s="1"/>
  <c r="J8" i="2"/>
  <c r="L8" i="2"/>
  <c r="M8" i="2"/>
  <c r="O8" i="2"/>
  <c r="P8" i="2"/>
  <c r="I10" i="2" l="1"/>
  <c r="R13" i="2"/>
  <c r="K8" i="2"/>
  <c r="S13" i="2"/>
  <c r="M10" i="2" l="1"/>
  <c r="P10" i="2"/>
  <c r="S10" i="2"/>
</calcChain>
</file>

<file path=xl/sharedStrings.xml><?xml version="1.0" encoding="utf-8"?>
<sst xmlns="http://schemas.openxmlformats.org/spreadsheetml/2006/main" count="107" uniqueCount="76">
  <si>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</si>
  <si>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</si>
  <si>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</si>
  <si>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</si>
  <si>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</si>
  <si>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</si>
  <si>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</si>
  <si>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</si>
  <si>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</si>
  <si>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</si>
  <si>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</si>
  <si>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</si>
  <si>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</si>
  <si>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</si>
  <si>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</si>
  <si>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</si>
  <si>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</si>
  <si>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</si>
  <si>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</si>
  <si>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</si>
  <si>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</si>
  <si>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</si>
  <si>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</si>
  <si>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</si>
  <si>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</si>
  <si>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</si>
  <si>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</si>
  <si>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</si>
  <si>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</si>
  <si>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</si>
  <si>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</si>
  <si>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</si>
  <si>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</si>
  <si>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</si>
  <si>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</si>
  <si>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</si>
  <si>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</si>
  <si>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</si>
  <si>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</si>
  <si>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</si>
  <si>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</si>
  <si>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</si>
  <si>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</si>
  <si>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</si>
  <si>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003-001-010-0110</t>
  </si>
  <si>
    <t>WD</t>
  </si>
  <si>
    <t>03-ARM'S LENGTH</t>
  </si>
  <si>
    <t>4000</t>
  </si>
  <si>
    <t>L233/P600</t>
  </si>
  <si>
    <t>003-001-010-0620, 003-001-011-0600</t>
  </si>
  <si>
    <t xml:space="preserve">4000 RES LAND </t>
  </si>
  <si>
    <t>NOT INSPECTED</t>
  </si>
  <si>
    <t>402</t>
  </si>
  <si>
    <t>003-002-022-1800</t>
  </si>
  <si>
    <t>L236/P793</t>
  </si>
  <si>
    <t>003-004-003-0200</t>
  </si>
  <si>
    <t/>
  </si>
  <si>
    <t>L233/P172-174</t>
  </si>
  <si>
    <t>003-004-003-0500, 003-004-003-0800, 003-004-004-0300, 003-004-004-0700</t>
  </si>
  <si>
    <t>003-006-017-0200</t>
  </si>
  <si>
    <t>L233/P710</t>
  </si>
  <si>
    <t>003-006-008-0300</t>
  </si>
  <si>
    <t>A-TAHQ TR-M123</t>
  </si>
  <si>
    <t>003-008-021-0700</t>
  </si>
  <si>
    <t>L234/P840</t>
  </si>
  <si>
    <t>003-008-021-1200</t>
  </si>
  <si>
    <t>003-013-028-0500</t>
  </si>
  <si>
    <t>L232/P1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</si>
  <si>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</si>
  <si>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</si>
  <si>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</si>
  <si>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</si>
  <si>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</si>
  <si>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</si>
  <si>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</si>
  <si>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100 Acre Vacant Land Analysis.  The price per acre has been rounded to $775 per acre.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</si>
</sst>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76E44-9E87-4715-B8EC-398D4B5A2994}">
  <dimension ref="A1:BL13"/>
  <sheetViews>
    <sheetView tabSelected="1" workbookViewId="0">
      <selection activeCell="D24" sqref="D24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C2" s="24">
        <v>45044</v>
      </c>
      <c r="D2" s="14">
        <v>142800</v>
      </c>
      <c r="E2" t="s">
        <v>45</v>
      </c>
      <c r="F2" t="s">
        <v>46</v>
      </c>
      <c r="G2" s="14">
        <v>142800</v>
      </c>
      <c r="H2" s="14">
        <v>93500</v>
      </c>
      <c r="I2" s="19">
        <f>H2/G2*100</f>
        <v>65.476190476190482</v>
      </c>
      <c r="J2" s="14">
        <v>226140</v>
      </c>
      <c r="K2" s="14">
        <f>G2-0</f>
        <v>142800</v>
      </c>
      <c r="L2" s="14">
        <v>226140</v>
      </c>
      <c r="M2" s="29">
        <v>990</v>
      </c>
      <c r="N2" s="33">
        <v>785.40002400000003</v>
      </c>
      <c r="O2" s="38">
        <v>257.85000000000002</v>
      </c>
      <c r="P2" s="38">
        <v>220</v>
      </c>
      <c r="Q2" s="14">
        <f>K2/M2</f>
        <v>144.24242424242425</v>
      </c>
      <c r="R2" s="14">
        <f>K2/O2</f>
        <v>553.8103548574752</v>
      </c>
      <c r="S2" s="43">
        <f>K2/O2/43560</f>
        <v>1.2713736337407603E-2</v>
      </c>
      <c r="T2" s="38">
        <v>990</v>
      </c>
      <c r="U2" s="5" t="s">
        <v>47</v>
      </c>
      <c r="V2" t="s">
        <v>48</v>
      </c>
      <c r="W2" t="s">
        <v>49</v>
      </c>
      <c r="X2" t="s">
        <v>50</v>
      </c>
      <c r="Y2">
        <v>0</v>
      </c>
      <c r="Z2">
        <v>0</v>
      </c>
      <c r="AA2" t="s">
        <v>51</v>
      </c>
      <c r="AC2" s="6" t="s">
        <v>52</v>
      </c>
      <c r="AL2" s="2"/>
      <c r="BC2" s="2"/>
      <c r="BE2" s="2"/>
    </row>
    <row r="3" spans="1:64" x14ac:dyDescent="0.25">
      <c r="A3" t="s">
        <v>53</v>
      </c>
      <c r="C3" s="24">
        <v>45315</v>
      </c>
      <c r="D3" s="14">
        <v>130000</v>
      </c>
      <c r="E3" t="s">
        <v>45</v>
      </c>
      <c r="F3" t="s">
        <v>46</v>
      </c>
      <c r="G3" s="14">
        <v>130000</v>
      </c>
      <c r="H3" s="14">
        <v>68000</v>
      </c>
      <c r="I3" s="19">
        <f>H3/G3*100</f>
        <v>52.307692307692314</v>
      </c>
      <c r="J3" s="14">
        <v>120000</v>
      </c>
      <c r="K3" s="14">
        <f>G3-0</f>
        <v>130000</v>
      </c>
      <c r="L3" s="14">
        <v>120000</v>
      </c>
      <c r="M3" s="29">
        <v>0</v>
      </c>
      <c r="N3" s="33">
        <v>0</v>
      </c>
      <c r="O3" s="38">
        <v>160</v>
      </c>
      <c r="P3" s="38">
        <v>160</v>
      </c>
      <c r="Q3" s="14" t="e">
        <f>K3/M3</f>
        <v>#DIV/0!</v>
      </c>
      <c r="R3" s="14">
        <f>K3/O3</f>
        <v>812.5</v>
      </c>
      <c r="S3" s="43">
        <f>K3/O3/43560</f>
        <v>1.8652433425160698E-2</v>
      </c>
      <c r="T3" s="38">
        <v>0</v>
      </c>
      <c r="U3" s="5" t="s">
        <v>47</v>
      </c>
      <c r="V3" t="s">
        <v>54</v>
      </c>
      <c r="X3" t="s">
        <v>50</v>
      </c>
      <c r="Y3">
        <v>0</v>
      </c>
      <c r="Z3">
        <v>0</v>
      </c>
      <c r="AA3" t="s">
        <v>51</v>
      </c>
      <c r="AC3" s="6" t="s">
        <v>52</v>
      </c>
    </row>
    <row r="5" spans="1:64" x14ac:dyDescent="0.25">
      <c r="A5" t="s">
        <v>59</v>
      </c>
      <c r="C5" s="24">
        <v>45063</v>
      </c>
      <c r="D5" s="14">
        <v>182500</v>
      </c>
      <c r="E5" t="s">
        <v>45</v>
      </c>
      <c r="F5" t="s">
        <v>46</v>
      </c>
      <c r="G5" s="14">
        <v>182500</v>
      </c>
      <c r="H5" s="14">
        <v>85000</v>
      </c>
      <c r="I5" s="19">
        <f>H5/G5*100</f>
        <v>46.575342465753423</v>
      </c>
      <c r="J5" s="14">
        <v>238244</v>
      </c>
      <c r="K5" s="14">
        <f>G5-0</f>
        <v>182500</v>
      </c>
      <c r="L5" s="14">
        <v>238244</v>
      </c>
      <c r="M5" s="29">
        <v>1966</v>
      </c>
      <c r="N5" s="33">
        <v>0</v>
      </c>
      <c r="O5" s="38">
        <v>199.005</v>
      </c>
      <c r="P5" s="38">
        <v>119.005</v>
      </c>
      <c r="Q5" s="14">
        <f>K5/M5</f>
        <v>92.828077314343844</v>
      </c>
      <c r="R5" s="14">
        <f>K5/O5</f>
        <v>917.06238536720184</v>
      </c>
      <c r="S5" s="43">
        <f>K5/O5/43560</f>
        <v>2.1052855495114826E-2</v>
      </c>
      <c r="T5" s="38">
        <v>1966</v>
      </c>
      <c r="U5" s="5" t="s">
        <v>47</v>
      </c>
      <c r="V5" t="s">
        <v>60</v>
      </c>
      <c r="W5" t="s">
        <v>61</v>
      </c>
      <c r="X5" t="s">
        <v>50</v>
      </c>
      <c r="Y5">
        <v>0</v>
      </c>
      <c r="Z5">
        <v>0</v>
      </c>
      <c r="AA5" t="s">
        <v>51</v>
      </c>
      <c r="AC5" s="6" t="s">
        <v>52</v>
      </c>
      <c r="AD5" t="s">
        <v>62</v>
      </c>
    </row>
    <row r="6" spans="1:64" x14ac:dyDescent="0.25">
      <c r="A6" t="s">
        <v>63</v>
      </c>
      <c r="C6" s="24">
        <v>45168</v>
      </c>
      <c r="D6" s="14">
        <v>160000</v>
      </c>
      <c r="E6" t="s">
        <v>45</v>
      </c>
      <c r="F6" t="s">
        <v>46</v>
      </c>
      <c r="G6" s="14">
        <v>160000</v>
      </c>
      <c r="H6" s="14">
        <v>34100</v>
      </c>
      <c r="I6" s="19">
        <f>H6/G6*100</f>
        <v>21.3125</v>
      </c>
      <c r="J6" s="14">
        <v>87280</v>
      </c>
      <c r="K6" s="14">
        <f>G6-0</f>
        <v>160000</v>
      </c>
      <c r="L6" s="14">
        <v>87280</v>
      </c>
      <c r="M6" s="29">
        <v>0</v>
      </c>
      <c r="N6" s="33">
        <v>0</v>
      </c>
      <c r="O6" s="38">
        <v>120</v>
      </c>
      <c r="P6" s="38">
        <v>80</v>
      </c>
      <c r="Q6" s="14" t="e">
        <f>K6/M6</f>
        <v>#DIV/0!</v>
      </c>
      <c r="R6" s="14">
        <f>K6/O6</f>
        <v>1333.3333333333333</v>
      </c>
      <c r="S6" s="43">
        <f>K6/O6/43560</f>
        <v>3.0609121518212424E-2</v>
      </c>
      <c r="T6" s="38">
        <v>0</v>
      </c>
      <c r="U6" s="5" t="s">
        <v>47</v>
      </c>
      <c r="V6" t="s">
        <v>64</v>
      </c>
      <c r="W6" t="s">
        <v>65</v>
      </c>
      <c r="X6" t="s">
        <v>50</v>
      </c>
      <c r="Y6">
        <v>0</v>
      </c>
      <c r="Z6">
        <v>0</v>
      </c>
      <c r="AA6" t="s">
        <v>51</v>
      </c>
      <c r="AC6" s="6" t="s">
        <v>52</v>
      </c>
    </row>
    <row r="7" spans="1:64" ht="15.75" thickBot="1" x14ac:dyDescent="0.3">
      <c r="A7" t="s">
        <v>66</v>
      </c>
      <c r="C7" s="24">
        <v>44901</v>
      </c>
      <c r="D7" s="14">
        <v>19000</v>
      </c>
      <c r="E7" t="s">
        <v>45</v>
      </c>
      <c r="F7" t="s">
        <v>46</v>
      </c>
      <c r="G7" s="14">
        <v>19000</v>
      </c>
      <c r="H7" s="14">
        <v>26800</v>
      </c>
      <c r="I7" s="19">
        <f>H7/G7*100</f>
        <v>141.05263157894737</v>
      </c>
      <c r="J7" s="14">
        <v>68280</v>
      </c>
      <c r="K7" s="14">
        <f>G7-0</f>
        <v>19000</v>
      </c>
      <c r="L7" s="14">
        <v>68280</v>
      </c>
      <c r="M7" s="29">
        <v>0</v>
      </c>
      <c r="N7" s="33">
        <v>0</v>
      </c>
      <c r="O7" s="38">
        <v>80</v>
      </c>
      <c r="P7" s="38">
        <v>80</v>
      </c>
      <c r="Q7" s="14" t="e">
        <f>K7/M7</f>
        <v>#DIV/0!</v>
      </c>
      <c r="R7" s="14">
        <f>K7/O7</f>
        <v>237.5</v>
      </c>
      <c r="S7" s="43">
        <f>K7/O7/43560</f>
        <v>5.4522497704315885E-3</v>
      </c>
      <c r="T7" s="38">
        <v>0</v>
      </c>
      <c r="U7" s="5" t="s">
        <v>47</v>
      </c>
      <c r="V7" t="s">
        <v>67</v>
      </c>
      <c r="X7" t="s">
        <v>50</v>
      </c>
      <c r="Y7">
        <v>0</v>
      </c>
      <c r="Z7">
        <v>0</v>
      </c>
      <c r="AA7" t="s">
        <v>51</v>
      </c>
      <c r="AC7" s="6" t="s">
        <v>52</v>
      </c>
    </row>
    <row r="8" spans="1:64" ht="15.75" thickTop="1" x14ac:dyDescent="0.25">
      <c r="A8" s="7"/>
      <c r="B8" s="7"/>
      <c r="C8" s="25" t="s">
        <v>68</v>
      </c>
      <c r="D8" s="15">
        <f>+SUM(D2:D7)</f>
        <v>634300</v>
      </c>
      <c r="E8" s="7"/>
      <c r="F8" s="7"/>
      <c r="G8" s="15">
        <f>+SUM(G2:G7)</f>
        <v>634300</v>
      </c>
      <c r="H8" s="15">
        <f>+SUM(H2:H7)</f>
        <v>307400</v>
      </c>
      <c r="I8" s="20"/>
      <c r="J8" s="15">
        <f>+SUM(J2:J7)</f>
        <v>739944</v>
      </c>
      <c r="K8" s="15">
        <f>+SUM(K2:K7)</f>
        <v>634300</v>
      </c>
      <c r="L8" s="15">
        <f>+SUM(L2:L7)</f>
        <v>739944</v>
      </c>
      <c r="M8" s="30">
        <f>+SUM(M2:M7)</f>
        <v>2956</v>
      </c>
      <c r="N8" s="34"/>
      <c r="O8" s="39">
        <f>+SUM(O2:O7)</f>
        <v>816.85500000000002</v>
      </c>
      <c r="P8" s="39">
        <f>+SUM(P2:P7)</f>
        <v>659.005</v>
      </c>
      <c r="Q8" s="15"/>
      <c r="R8" s="15"/>
      <c r="S8" s="44"/>
      <c r="T8" s="39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64" x14ac:dyDescent="0.25">
      <c r="A9" s="9"/>
      <c r="B9" s="9"/>
      <c r="C9" s="26"/>
      <c r="D9" s="16"/>
      <c r="E9" s="9"/>
      <c r="F9" s="9"/>
      <c r="G9" s="16"/>
      <c r="H9" s="16" t="s">
        <v>69</v>
      </c>
      <c r="I9" s="21">
        <f>H8/G8*100</f>
        <v>48.46287245782753</v>
      </c>
      <c r="J9" s="16"/>
      <c r="K9" s="16"/>
      <c r="L9" s="16" t="s">
        <v>70</v>
      </c>
      <c r="M9" s="31"/>
      <c r="N9" s="35"/>
      <c r="O9" s="40" t="s">
        <v>70</v>
      </c>
      <c r="P9" s="40"/>
      <c r="Q9" s="16"/>
      <c r="R9" s="16" t="s">
        <v>70</v>
      </c>
      <c r="S9" s="45"/>
      <c r="T9" s="40"/>
      <c r="U9" s="10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64" x14ac:dyDescent="0.25">
      <c r="A10" s="11"/>
      <c r="B10" s="11"/>
      <c r="C10" s="27"/>
      <c r="D10" s="17"/>
      <c r="E10" s="11"/>
      <c r="F10" s="11"/>
      <c r="G10" s="17"/>
      <c r="H10" s="17" t="s">
        <v>71</v>
      </c>
      <c r="I10" s="22">
        <f>STDEV(I2:I7)</f>
        <v>45.257030343966292</v>
      </c>
      <c r="J10" s="17"/>
      <c r="K10" s="17"/>
      <c r="L10" s="17" t="s">
        <v>72</v>
      </c>
      <c r="M10" s="47">
        <f>K8/M8</f>
        <v>214.58051420838973</v>
      </c>
      <c r="N10" s="36"/>
      <c r="O10" s="41" t="s">
        <v>73</v>
      </c>
      <c r="P10" s="41">
        <f>K8/O8</f>
        <v>776.51480372893593</v>
      </c>
      <c r="Q10" s="17"/>
      <c r="R10" s="17" t="s">
        <v>74</v>
      </c>
      <c r="S10" s="46">
        <f>K8/O8/43560</f>
        <v>1.7826326991022403E-2</v>
      </c>
      <c r="T10" s="41"/>
      <c r="U10" s="12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64" x14ac:dyDescent="0.25">
      <c r="A11" s="48" t="s">
        <v>75</v>
      </c>
      <c r="B11" s="48"/>
    </row>
    <row r="13" spans="1:64" x14ac:dyDescent="0.25">
      <c r="A13" t="s">
        <v>55</v>
      </c>
      <c r="C13" s="24">
        <v>45016</v>
      </c>
      <c r="D13" s="14">
        <v>400000</v>
      </c>
      <c r="E13" t="s">
        <v>45</v>
      </c>
      <c r="F13" t="s">
        <v>46</v>
      </c>
      <c r="G13" s="14">
        <v>400000</v>
      </c>
      <c r="H13" s="14">
        <v>0</v>
      </c>
      <c r="I13" s="19">
        <f>H13/G13*100</f>
        <v>0</v>
      </c>
      <c r="J13" s="14">
        <v>106726</v>
      </c>
      <c r="K13" s="14">
        <f>G13-0</f>
        <v>400000</v>
      </c>
      <c r="L13" s="14">
        <v>106726</v>
      </c>
      <c r="M13" s="29">
        <v>0</v>
      </c>
      <c r="N13" s="33">
        <v>0</v>
      </c>
      <c r="O13" s="38">
        <v>125.56</v>
      </c>
      <c r="P13" s="38">
        <v>125.56</v>
      </c>
      <c r="Q13" s="14" t="e">
        <f>K13/M13</f>
        <v>#DIV/0!</v>
      </c>
      <c r="R13" s="14">
        <f>K13/O13</f>
        <v>3185.7279388340235</v>
      </c>
      <c r="S13" s="43">
        <f>K13/O13/43560</f>
        <v>7.3134250202801274E-2</v>
      </c>
      <c r="T13" s="38">
        <v>0</v>
      </c>
      <c r="U13" s="5" t="s">
        <v>56</v>
      </c>
      <c r="V13" t="s">
        <v>57</v>
      </c>
      <c r="W13" t="s">
        <v>58</v>
      </c>
      <c r="X13" t="s">
        <v>50</v>
      </c>
      <c r="Y13">
        <v>0</v>
      </c>
      <c r="Z13">
        <v>0</v>
      </c>
      <c r="AA13" t="s">
        <v>51</v>
      </c>
      <c r="AC13" s="6" t="s">
        <v>52</v>
      </c>
    </row>
  </sheetData>
  <conditionalFormatting sqref="A2:AR3 AD4:AR4 A5:AR7 A13:AC1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B135-F1A3-4F9C-935A-C7F22FF28D0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2025-02-02T01:30:19Z</dcterms:created>
  <dcterms:modified xsi:type="dcterms:W3CDTF">2025-02-04T21:43:28Z</dcterms:modified>
</cp:coreProperties>
</file>